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lhós Sándor\Desktop\vw\"/>
    </mc:Choice>
  </mc:AlternateContent>
  <xr:revisionPtr revIDLastSave="0" documentId="8_{71D9E8F4-D6CB-4F2F-9553-737FCAC05F89}" xr6:coauthVersionLast="47" xr6:coauthVersionMax="47" xr10:uidLastSave="{00000000-0000-0000-0000-000000000000}"/>
  <bookViews>
    <workbookView xWindow="-120" yWindow="-120" windowWidth="29040" windowHeight="15720" xr2:uid="{32CBE0A1-8463-4E8A-802E-9392637846F1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2" i="1" l="1"/>
  <c r="H54" i="1"/>
  <c r="H6" i="1"/>
  <c r="H7" i="1"/>
  <c r="H18" i="1"/>
  <c r="H19" i="1"/>
  <c r="H40" i="1"/>
  <c r="H70" i="1"/>
  <c r="H71" i="1"/>
  <c r="H69" i="1"/>
  <c r="H36" i="1"/>
  <c r="H31" i="1"/>
  <c r="H32" i="1"/>
  <c r="H33" i="1"/>
  <c r="H34" i="1"/>
  <c r="H35" i="1"/>
  <c r="H37" i="1"/>
  <c r="H38" i="1"/>
  <c r="H39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30" i="1"/>
  <c r="H20" i="1"/>
  <c r="H21" i="1"/>
  <c r="H22" i="1"/>
  <c r="H23" i="1"/>
  <c r="H24" i="1"/>
  <c r="H25" i="1"/>
  <c r="H26" i="1"/>
  <c r="H27" i="1"/>
  <c r="H15" i="1"/>
  <c r="H16" i="1"/>
  <c r="H17" i="1"/>
  <c r="H14" i="1"/>
  <c r="H8" i="1"/>
  <c r="H9" i="1"/>
  <c r="H10" i="1"/>
  <c r="H11" i="1"/>
  <c r="H12" i="1" l="1"/>
  <c r="E74" i="1"/>
  <c r="H28" i="1"/>
  <c r="E75" i="1" l="1"/>
  <c r="E7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Farkas Péter</author>
  </authors>
  <commentList>
    <comment ref="C5" authorId="0" shapeId="0" xr:uid="{780B254B-3345-4766-8124-0F1825D60085}">
      <text>
        <r>
          <rPr>
            <b/>
            <sz val="9"/>
            <color indexed="81"/>
            <rFont val="Tahoma"/>
            <family val="2"/>
            <charset val="238"/>
          </rPr>
          <t xml:space="preserve">Farkas Péter:
-MSZ 274 szabványsorozat
-MSZ EN 62305 sorozat
</t>
        </r>
        <r>
          <rPr>
            <sz val="9"/>
            <color indexed="81"/>
            <rFont val="Tahoma"/>
            <family val="2"/>
            <charset val="238"/>
          </rPr>
          <t xml:space="preserve">
-2/2002. (I. 23.) BM rendelet
-9/2008. (II. 22.) ÖTM rendelet
-28/2011. (IX. 6.) BM rendelet – OTSZ
-54/2014 (XII. 5) BM rendelet az Országos Tűzvédelmi Szabályzatról</t>
        </r>
      </text>
    </comment>
    <comment ref="C13" authorId="0" shapeId="0" xr:uid="{04CDDAA7-5DC2-49E5-AAD8-7C9BAD78CF4F}">
      <text>
        <r>
          <rPr>
            <b/>
            <sz val="9"/>
            <color indexed="81"/>
            <rFont val="Tahoma"/>
            <family val="2"/>
            <charset val="238"/>
          </rPr>
          <t xml:space="preserve">Farkas Péter:
-MSZ HD 60364 szabványsorozat
-MSZ 447-2019
-MSZ EN 61439
-MSZ EN 61140:2003
</t>
        </r>
        <r>
          <rPr>
            <sz val="9"/>
            <color indexed="81"/>
            <rFont val="Tahoma"/>
            <family val="2"/>
            <charset val="238"/>
          </rPr>
          <t xml:space="preserve">
-10/2016. (IV. 5.) NGM rendelet a munkaeszközök és használatuk biztonsági és egészségügyi követelményeinek minimális szintjéről
-40/2017. (XII. 4.) NGM rendelet az összekötő és felhasználói berendezésekről, valamint a potenciálisan robbanásveszélyes közegben működő villamos berendezésekről és védelmi rendszerekről
-54/2014 (XII. 5) BM rendelet az Országos Tűzvédelmi Szabályzatról</t>
        </r>
      </text>
    </comment>
    <comment ref="D24" authorId="0" shapeId="0" xr:uid="{CC0327F6-DD92-4371-B21D-DB3F54183CA4}">
      <text>
        <r>
          <rPr>
            <b/>
            <sz val="9"/>
            <color indexed="81"/>
            <rFont val="Tahoma"/>
            <family val="2"/>
            <charset val="238"/>
          </rPr>
          <t>Farkas Péter:</t>
        </r>
        <r>
          <rPr>
            <sz val="9"/>
            <color indexed="81"/>
            <rFont val="Tahoma"/>
            <family val="2"/>
            <charset val="238"/>
          </rPr>
          <t xml:space="preserve">
MSZ 60364-4-41:2018
MSZ 60364-5-54:2012
MSZ 60364-7-71:207</t>
        </r>
      </text>
    </comment>
    <comment ref="D25" authorId="0" shapeId="0" xr:uid="{BF295D02-BF57-410B-8FFF-87AC13A1D8CE}">
      <text>
        <r>
          <rPr>
            <b/>
            <sz val="9"/>
            <color indexed="81"/>
            <rFont val="Tahoma"/>
            <family val="2"/>
            <charset val="238"/>
          </rPr>
          <t xml:space="preserve">Farkas Péter:
MSZ 4851-5:1991
</t>
        </r>
        <r>
          <rPr>
            <sz val="9"/>
            <color indexed="81"/>
            <rFont val="Tahoma"/>
            <family val="2"/>
            <charset val="238"/>
          </rPr>
          <t xml:space="preserve">
-10/2016. (IV. 5.) NGM rendelet a munkaeszközök és használatuk biztonsági és egészségügyi követelményeinek minimális szintjéről
-40/2017. (XII. 4.) NGM rendelet az összekötő és felhasználói berendezésekről, valamint a potenciálisan robbanásveszélyes közegben működő villamos berendezésekről és védelmi rendszerekről</t>
        </r>
      </text>
    </comment>
    <comment ref="F36" authorId="0" shapeId="0" xr:uid="{633F9ED0-EB01-46DC-A461-4A821C1845D1}">
      <text>
        <r>
          <rPr>
            <b/>
            <sz val="9"/>
            <color indexed="81"/>
            <rFont val="Tahoma"/>
            <family val="2"/>
            <charset val="238"/>
          </rPr>
          <t>Farkas Péter:</t>
        </r>
        <r>
          <rPr>
            <sz val="9"/>
            <color indexed="81"/>
            <rFont val="Tahoma"/>
            <family val="2"/>
            <charset val="238"/>
          </rPr>
          <t xml:space="preserve">
Az első óra egyben fizetendő, minden megkezdett fél óra 10.000Ft/30perc</t>
        </r>
      </text>
    </comment>
  </commentList>
</comments>
</file>

<file path=xl/sharedStrings.xml><?xml version="1.0" encoding="utf-8"?>
<sst xmlns="http://schemas.openxmlformats.org/spreadsheetml/2006/main" count="144" uniqueCount="85">
  <si>
    <t>További jegyzőkönyvek (Nyomtatott formában)</t>
  </si>
  <si>
    <t>Levezetőnként</t>
  </si>
  <si>
    <t>Túlfeszültség védelem ellenőrzése elosztóban</t>
  </si>
  <si>
    <t>További földelési ellenállás méres</t>
  </si>
  <si>
    <t>Épület felmérés, ha alap és homlokzati rajz nem áll rendelkezésre és szükséges a felülvizsgálathoz</t>
  </si>
  <si>
    <t>Ft</t>
  </si>
  <si>
    <t>További mérések</t>
  </si>
  <si>
    <t>Érintésvédelmi mérés, mérési pontok szerint</t>
  </si>
  <si>
    <t>Ft/pont</t>
  </si>
  <si>
    <t>Áramvédő kapcsolók mérése jegyzőkönyvbe (5 mérés/db)</t>
  </si>
  <si>
    <t>Szigetelési ellenállás mérése</t>
  </si>
  <si>
    <t>Ft/mérés</t>
  </si>
  <si>
    <t>Ingatlan eladásakori felülvizsgálat ára 50nm-ig</t>
  </si>
  <si>
    <t>Ingatlan eladásakori felülvizsgálat ára 50nm-től 100nm-ig</t>
  </si>
  <si>
    <t>Ingatlan eladásakori felülvizsgálat ára 100nm-től-200nm-ig</t>
  </si>
  <si>
    <t>Ingatlan eladásakori felülvizsgálat ára 200nm-től- 350nm-ig</t>
  </si>
  <si>
    <t>Hibakeresés</t>
  </si>
  <si>
    <t>Ft/óra</t>
  </si>
  <si>
    <t>Ft/db</t>
  </si>
  <si>
    <t>Kiszállás</t>
  </si>
  <si>
    <t>Kiszállási díj Észak Pest + Komárom-Esztergom</t>
  </si>
  <si>
    <t>Kiszállási díj Délpest</t>
  </si>
  <si>
    <t>Országos alapdíj</t>
  </si>
  <si>
    <t>Mérések</t>
  </si>
  <si>
    <t>Ft/nm</t>
  </si>
  <si>
    <t>Hegesztőgép esetén</t>
  </si>
  <si>
    <t>EPH nyilatkozat, jegyzőkönyv lakóingatlanra (15 mérési pontig)</t>
  </si>
  <si>
    <t>Kéziszerszám 10 – 50db esetén</t>
  </si>
  <si>
    <t>Kéziszerszám 50 – 100db esetén</t>
  </si>
  <si>
    <t>Villamos biztonsági felülvizsgálat</t>
  </si>
  <si>
    <t>Elosztó összeszerelés 24 modulig (csak munkadíj)</t>
  </si>
  <si>
    <t>Elosztó összeszerelés 24-48 modulig (csak munkadíj)</t>
  </si>
  <si>
    <t>Túlfeszültség levezető beszerelés 1 fázis (csak munkadíj)</t>
  </si>
  <si>
    <t>Túlfeszültség levezető beszerelés 3 fázis  (csak munkadíj)</t>
  </si>
  <si>
    <t xml:space="preserve">Földelési ellenállás mérése elosztóhoz </t>
  </si>
  <si>
    <t>Lakóingatlant érintő átalakítások, bővítések</t>
  </si>
  <si>
    <t>Álltalános mennyezeti lámpa bekötés</t>
  </si>
  <si>
    <t>Süllyesztett SPOT lámpa bekötése, felszerelése</t>
  </si>
  <si>
    <t>Egyszerű függesztett lámpák felszerelése (csillár, két áramkörig)</t>
  </si>
  <si>
    <t>Kapcsoló és dugalj bekötése, felszerelése egyes keret esetén</t>
  </si>
  <si>
    <t>Kapcsoló és dugalj bekötése, sorolt keret esetén</t>
  </si>
  <si>
    <t>Elektromos bojler bekötése, elektromos gázkazán bekötése (beüzemelés nélkül)</t>
  </si>
  <si>
    <t>Termosztát bekötése</t>
  </si>
  <si>
    <t>Jakuzzi elektromos bekötése, életvédelem ellenőrzése</t>
  </si>
  <si>
    <t>Elektromos fűtésű szauna bekötése, életvédelem ellenőrzése</t>
  </si>
  <si>
    <t>Elektromos autótöltő felszerelése, bekötése, megtápláló áramkör ellenőrzése</t>
  </si>
  <si>
    <t>Elosztó összeszerelés 12 modulig (csak munkadíj)</t>
  </si>
  <si>
    <t>Főzőlap fölé szerelt szag és páraelszívó bekötés</t>
  </si>
  <si>
    <t>Főzőlap fölé szerelt szag és páraelszívó bútorba szerelés, bekötés</t>
  </si>
  <si>
    <t>Ft/cm</t>
  </si>
  <si>
    <t>Szag és páraelszívó cső kivezetés fúrása téglafal esetén a fúrandó fal vastagága függvényében</t>
  </si>
  <si>
    <t>Fürdőszobai és toalett elszívó bekötése</t>
  </si>
  <si>
    <t>Javítás, hibakeresés, felszerelés, bekötés</t>
  </si>
  <si>
    <t>Falon kívüli csövezés merev vagy gégecsővel</t>
  </si>
  <si>
    <t>Ft/m</t>
  </si>
  <si>
    <t>Falon kívüli elágazó doboz felszerelése, bekötése</t>
  </si>
  <si>
    <t>Tömbszelence elhelyezése</t>
  </si>
  <si>
    <t>Falon kívüli műanyag vezetékcsatorna felszerelése</t>
  </si>
  <si>
    <t>Szerelvény süllyestéséhez lyuk fúrása téglába, Ytongba</t>
  </si>
  <si>
    <t>Kötődoboz elhelyezése falban, süllyesztve</t>
  </si>
  <si>
    <t>Falhorony marása csövezéssel</t>
  </si>
  <si>
    <t>Vezeték behúzása 1 áramkörig (3 ér)</t>
  </si>
  <si>
    <t>Vezeték behúzása 1 áramkör felett vezetékenként</t>
  </si>
  <si>
    <t>Ingatlan adásvétel esetén</t>
  </si>
  <si>
    <t>Összesen:</t>
  </si>
  <si>
    <t>Szolgáltatások listája</t>
  </si>
  <si>
    <t>Egységár</t>
  </si>
  <si>
    <t>Mennyiség</t>
  </si>
  <si>
    <t>RCD (FI relé) mérés jegyzőkönyv nélkül</t>
  </si>
  <si>
    <t>RCD (FI relé) csere 3 fázis</t>
  </si>
  <si>
    <t>RCD (FI relé) csere 1 fázis</t>
  </si>
  <si>
    <t>Földelő szonda leütése ha nem kell térburkolatot bontani</t>
  </si>
  <si>
    <t>Papír alapú jegyzőkönyv kiadása két példányban</t>
  </si>
  <si>
    <t>Felhasznált apró anyagok (dübel,csavar,tipli, elektromos kötőelem)</t>
  </si>
  <si>
    <r>
      <t xml:space="preserve">Ft </t>
    </r>
    <r>
      <rPr>
        <sz val="9"/>
        <color theme="1"/>
        <rFont val="Calibri"/>
        <family val="2"/>
        <charset val="238"/>
      </rPr>
      <t>(A bővítési költség 5%-a)</t>
    </r>
  </si>
  <si>
    <t>Elektromos főzőlap elektromos bekötése (főzőlap alá szerelt sütő nélkül)</t>
  </si>
  <si>
    <t>Elektromos főzőlap elektromos bekötése (főzőlap alá szerelt sütő bekötés nélkül)</t>
  </si>
  <si>
    <t>Elektromos főzőlap és sütő elektromos bekötése (főzőlap alá szerelt sütő esetén)</t>
  </si>
  <si>
    <t>Elektromos sütő beszerelése, bekötése</t>
  </si>
  <si>
    <t>Alapdíj nem lakás célú ingatlan esetén (Jegyzőkönyv és minősítő irat 2 példányban - elektronikus hitelesítéssel)</t>
  </si>
  <si>
    <t>Előzetes felmérési és árajánlat készítési díj</t>
  </si>
  <si>
    <t>Ipari létesítmények és társasházak egyedi ajánlat alapján készülnek, melyet előzetes helyszíni felmérés előz meg minden esetben!</t>
  </si>
  <si>
    <t>Az árak az Áfa-t tartalmazzák, és nem tartalmazzák az anyag költséget!</t>
  </si>
  <si>
    <r>
      <t xml:space="preserve">Villámvédelmi felülvizsgálat                                                                                                                                   </t>
    </r>
    <r>
      <rPr>
        <i/>
        <sz val="10"/>
        <color theme="1"/>
        <rFont val="Calibri"/>
        <family val="2"/>
        <charset val="238"/>
        <scheme val="minor"/>
      </rPr>
      <t xml:space="preserve"> (Jegyzőkönyv és minősítő irat 2 példányban - elektronikus hitelesítéssel)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</si>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</sst>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i/>
      <u/>
      <sz val="12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rgb="FF000000"/>
      </left>
      <right/>
      <top/>
      <bottom style="thick">
        <color indexed="64"/>
      </bottom>
      <diagonal/>
    </border>
    <border>
      <left/>
      <right style="thin">
        <color rgb="FF000000"/>
      </right>
      <top style="thick">
        <color indexed="64"/>
      </top>
      <bottom/>
      <diagonal/>
    </border>
    <border>
      <left style="thin">
        <color rgb="FF000000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/>
    <xf numFmtId="0" fontId="1" fillId="0" borderId="0" xfId="0" applyFont="1" applyAlignment="1">
      <alignment horizontal="center"/>
    </xf>
    <xf numFmtId="0" fontId="3" fillId="0" borderId="13" xfId="0" applyFont="1" applyBorder="1"/>
    <xf numFmtId="0" fontId="0" fillId="0" borderId="10" xfId="0" applyBorder="1" applyAlignment="1">
      <alignment horizontal="left"/>
    </xf>
    <xf numFmtId="0" fontId="0" fillId="0" borderId="1" xfId="0" applyBorder="1"/>
    <xf numFmtId="0" fontId="0" fillId="0" borderId="29" xfId="0" applyBorder="1"/>
    <xf numFmtId="0" fontId="0" fillId="0" borderId="30" xfId="0" applyBorder="1"/>
    <xf numFmtId="0" fontId="3" fillId="0" borderId="33" xfId="0" applyFont="1" applyBorder="1"/>
    <xf numFmtId="0" fontId="3" fillId="0" borderId="34" xfId="0" applyFont="1" applyBorder="1"/>
    <xf numFmtId="0" fontId="3" fillId="0" borderId="2" xfId="0" applyFont="1" applyBorder="1"/>
    <xf numFmtId="0" fontId="0" fillId="0" borderId="36" xfId="0" applyBorder="1"/>
    <xf numFmtId="0" fontId="3" fillId="0" borderId="37" xfId="0" applyFont="1" applyBorder="1"/>
    <xf numFmtId="0" fontId="3" fillId="0" borderId="30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40" xfId="0" applyFont="1" applyBorder="1"/>
    <xf numFmtId="0" fontId="3" fillId="0" borderId="14" xfId="0" applyFont="1" applyBorder="1" applyAlignment="1">
      <alignment horizontal="left"/>
    </xf>
    <xf numFmtId="0" fontId="3" fillId="0" borderId="41" xfId="0" applyFont="1" applyBorder="1"/>
    <xf numFmtId="0" fontId="9" fillId="0" borderId="16" xfId="0" applyFont="1" applyBorder="1" applyAlignment="1">
      <alignment horizont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left" vertical="center"/>
    </xf>
    <xf numFmtId="0" fontId="3" fillId="0" borderId="3" xfId="0" applyFont="1" applyBorder="1"/>
    <xf numFmtId="0" fontId="3" fillId="0" borderId="29" xfId="0" applyFont="1" applyBorder="1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44" xfId="0" applyFont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locked="0"/>
    </xf>
    <xf numFmtId="0" fontId="0" fillId="0" borderId="28" xfId="0" applyBorder="1" applyAlignment="1">
      <alignment wrapText="1"/>
    </xf>
    <xf numFmtId="0" fontId="4" fillId="0" borderId="12" xfId="0" applyFont="1" applyBorder="1" applyAlignment="1">
      <alignment wrapText="1"/>
    </xf>
    <xf numFmtId="0" fontId="1" fillId="0" borderId="2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0" fillId="0" borderId="46" xfId="0" applyBorder="1"/>
    <xf numFmtId="0" fontId="0" fillId="0" borderId="47" xfId="0" applyBorder="1"/>
    <xf numFmtId="0" fontId="1" fillId="0" borderId="47" xfId="0" applyFont="1" applyBorder="1" applyAlignment="1">
      <alignment horizontal="center"/>
    </xf>
    <xf numFmtId="0" fontId="0" fillId="0" borderId="48" xfId="0" applyBorder="1" applyProtection="1">
      <protection hidden="1"/>
    </xf>
    <xf numFmtId="0" fontId="0" fillId="0" borderId="49" xfId="0" applyBorder="1"/>
    <xf numFmtId="0" fontId="0" fillId="0" borderId="50" xfId="0" applyBorder="1" applyProtection="1">
      <protection hidden="1"/>
    </xf>
    <xf numFmtId="0" fontId="2" fillId="0" borderId="50" xfId="0" applyFont="1" applyBorder="1" applyProtection="1">
      <protection hidden="1"/>
    </xf>
    <xf numFmtId="0" fontId="5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0" fontId="0" fillId="0" borderId="51" xfId="0" applyBorder="1"/>
    <xf numFmtId="0" fontId="0" fillId="0" borderId="52" xfId="0" applyBorder="1"/>
    <xf numFmtId="0" fontId="1" fillId="0" borderId="52" xfId="0" applyFont="1" applyBorder="1" applyAlignment="1">
      <alignment horizontal="center"/>
    </xf>
    <xf numFmtId="0" fontId="0" fillId="0" borderId="53" xfId="0" applyBorder="1" applyProtection="1">
      <protection hidden="1"/>
    </xf>
    <xf numFmtId="0" fontId="18" fillId="0" borderId="47" xfId="0" applyFont="1" applyBorder="1" applyAlignment="1">
      <alignment horizontal="left" vertical="top"/>
    </xf>
    <xf numFmtId="164" fontId="8" fillId="0" borderId="0" xfId="0" applyNumberFormat="1" applyFont="1" applyAlignment="1">
      <alignment horizontal="left"/>
    </xf>
    <xf numFmtId="0" fontId="16" fillId="0" borderId="0" xfId="0" applyFont="1" applyAlignment="1">
      <alignment horizontal="center" wrapText="1"/>
    </xf>
    <xf numFmtId="0" fontId="5" fillId="0" borderId="32" xfId="0" applyFont="1" applyBorder="1" applyAlignment="1">
      <alignment horizontal="center" vertical="center" textRotation="90" wrapText="1"/>
    </xf>
    <xf numFmtId="0" fontId="5" fillId="0" borderId="24" xfId="0" applyFont="1" applyBorder="1" applyAlignment="1">
      <alignment horizontal="center" vertical="center" textRotation="90" wrapText="1"/>
    </xf>
    <xf numFmtId="0" fontId="17" fillId="0" borderId="0" xfId="0" applyFont="1" applyAlignment="1">
      <alignment horizontal="right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 textRotation="90"/>
    </xf>
    <xf numFmtId="0" fontId="1" fillId="0" borderId="26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/>
    </xf>
    <xf numFmtId="0" fontId="3" fillId="0" borderId="41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textRotation="90" wrapText="1"/>
    </xf>
    <xf numFmtId="0" fontId="5" fillId="0" borderId="26" xfId="0" applyFont="1" applyBorder="1" applyAlignment="1">
      <alignment horizontal="center" vertical="center" textRotation="90" wrapText="1"/>
    </xf>
    <xf numFmtId="0" fontId="5" fillId="0" borderId="27" xfId="0" applyFont="1" applyBorder="1" applyAlignment="1">
      <alignment horizontal="center" vertical="center" textRotation="90" wrapText="1"/>
    </xf>
    <xf numFmtId="0" fontId="1" fillId="0" borderId="0" xfId="0" applyFont="1" applyAlignment="1" applyProtection="1">
      <alignment horizont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570634</xdr:colOff>
      <xdr:row>1</xdr:row>
      <xdr:rowOff>264929</xdr:rowOff>
    </xdr:from>
    <xdr:to>
      <xdr:col>3</xdr:col>
      <xdr:colOff>4047259</xdr:colOff>
      <xdr:row>1</xdr:row>
      <xdr:rowOff>1611269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E9516FBC-8A68-DAEB-FF54-CBBA3B27A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5975" y="606963"/>
          <a:ext cx="3476625" cy="1346340"/>
        </a:xfrm>
        <a:prstGeom prst="rect">
          <a:avLst/>
        </a:prstGeom>
      </xdr:spPr>
    </xdr:pic>
    <xdr:clientData/>
  </xdr:twoCellAnchor>
  <xdr:twoCellAnchor editAs="oneCell">
    <xdr:from>
      <xdr:col>2</xdr:col>
      <xdr:colOff>19916</xdr:colOff>
      <xdr:row>1</xdr:row>
      <xdr:rowOff>200892</xdr:rowOff>
    </xdr:from>
    <xdr:to>
      <xdr:col>3</xdr:col>
      <xdr:colOff>600942</xdr:colOff>
      <xdr:row>1</xdr:row>
      <xdr:rowOff>1324842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6C02550-DD02-361E-811C-058985CF3E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0" t="7334" r="8666" b="14000"/>
        <a:stretch/>
      </xdr:blipFill>
      <xdr:spPr>
        <a:xfrm>
          <a:off x="924791" y="542926"/>
          <a:ext cx="1191492" cy="1123950"/>
        </a:xfrm>
        <a:prstGeom prst="rect">
          <a:avLst/>
        </a:prstGeom>
      </xdr:spPr>
    </xdr:pic>
    <xdr:clientData/>
  </xdr:twoCellAnchor>
  <xdr:twoCellAnchor editAs="oneCell">
    <xdr:from>
      <xdr:col>2</xdr:col>
      <xdr:colOff>51956</xdr:colOff>
      <xdr:row>1</xdr:row>
      <xdr:rowOff>1320509</xdr:rowOff>
    </xdr:from>
    <xdr:to>
      <xdr:col>3</xdr:col>
      <xdr:colOff>562840</xdr:colOff>
      <xdr:row>1</xdr:row>
      <xdr:rowOff>1790754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97C52AB5-C83B-CA18-439E-A8EB25520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35" t="6206" r="4818" b="9210"/>
        <a:stretch/>
      </xdr:blipFill>
      <xdr:spPr>
        <a:xfrm>
          <a:off x="956831" y="1662543"/>
          <a:ext cx="1121350" cy="470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93A92-ED1B-473E-A786-6234EC988272}">
  <sheetPr>
    <pageSetUpPr fitToPage="1"/>
  </sheetPr>
  <dimension ref="B1:I81"/>
  <sheetViews>
    <sheetView tabSelected="1" topLeftCell="A56" zoomScale="130" zoomScaleNormal="130" workbookViewId="0">
      <selection activeCell="G73" sqref="G73"/>
    </sheetView>
  </sheetViews>
  <sheetFormatPr defaultRowHeight="15" x14ac:dyDescent="0.25"/>
  <cols>
    <col min="1" max="1" width="9.42578125" customWidth="1"/>
    <col min="2" max="2" width="4.140625" customWidth="1"/>
    <col min="4" max="4" width="100.140625" customWidth="1"/>
    <col min="5" max="5" width="9.140625" bestFit="1" customWidth="1"/>
    <col min="7" max="7" width="14" style="12" bestFit="1" customWidth="1"/>
    <col min="8" max="8" width="4.140625" style="34" customWidth="1"/>
    <col min="9" max="9" width="3.85546875" style="34" customWidth="1"/>
  </cols>
  <sheetData>
    <row r="1" spans="2:9" ht="27" customHeight="1" thickBot="1" x14ac:dyDescent="0.3"/>
    <row r="2" spans="2:9" ht="147.75" customHeight="1" thickTop="1" thickBot="1" x14ac:dyDescent="0.3">
      <c r="B2" s="48"/>
      <c r="C2" s="49"/>
      <c r="D2" s="66"/>
      <c r="E2" s="49"/>
      <c r="F2" s="49"/>
      <c r="G2" s="50"/>
      <c r="H2" s="51"/>
    </row>
    <row r="3" spans="2:9" ht="20.25" thickTop="1" thickBot="1" x14ac:dyDescent="0.35">
      <c r="B3" s="52"/>
      <c r="C3" s="72" t="s">
        <v>65</v>
      </c>
      <c r="D3" s="73"/>
      <c r="E3" s="73" t="s">
        <v>66</v>
      </c>
      <c r="F3" s="74"/>
      <c r="G3" s="29" t="s">
        <v>67</v>
      </c>
      <c r="H3" s="53"/>
    </row>
    <row r="4" spans="2:9" ht="16.5" thickTop="1" thickBot="1" x14ac:dyDescent="0.3">
      <c r="B4" s="52"/>
      <c r="H4" s="53"/>
    </row>
    <row r="5" spans="2:9" ht="37.5" customHeight="1" thickTop="1" thickBot="1" x14ac:dyDescent="0.3">
      <c r="B5" s="52"/>
      <c r="C5" s="80" t="s">
        <v>83</v>
      </c>
      <c r="D5" s="81"/>
      <c r="E5" s="30">
        <v>40000</v>
      </c>
      <c r="F5" s="31" t="s">
        <v>5</v>
      </c>
      <c r="H5" s="53"/>
    </row>
    <row r="6" spans="2:9" ht="15.75" thickTop="1" x14ac:dyDescent="0.25">
      <c r="B6" s="52"/>
      <c r="C6" s="75" t="s">
        <v>23</v>
      </c>
      <c r="D6" s="14" t="s">
        <v>72</v>
      </c>
      <c r="E6" s="15">
        <v>12000</v>
      </c>
      <c r="F6" s="1" t="s">
        <v>5</v>
      </c>
      <c r="G6" s="36">
        <v>0</v>
      </c>
      <c r="H6" s="54">
        <f>E6*G6</f>
        <v>0</v>
      </c>
      <c r="I6" s="35"/>
    </row>
    <row r="7" spans="2:9" ht="15" customHeight="1" x14ac:dyDescent="0.25">
      <c r="B7" s="52"/>
      <c r="C7" s="76"/>
      <c r="D7" s="3" t="s">
        <v>0</v>
      </c>
      <c r="E7" s="2">
        <v>5000</v>
      </c>
      <c r="F7" s="3" t="s">
        <v>18</v>
      </c>
      <c r="G7" s="37">
        <v>0</v>
      </c>
      <c r="H7" s="54">
        <f>E7*G7</f>
        <v>0</v>
      </c>
      <c r="I7" s="35"/>
    </row>
    <row r="8" spans="2:9" x14ac:dyDescent="0.25">
      <c r="B8" s="52"/>
      <c r="C8" s="76"/>
      <c r="D8" s="3" t="s">
        <v>1</v>
      </c>
      <c r="E8" s="2">
        <v>12000</v>
      </c>
      <c r="F8" s="3" t="s">
        <v>5</v>
      </c>
      <c r="G8" s="37">
        <v>0</v>
      </c>
      <c r="H8" s="54">
        <f t="shared" ref="H8:H11" si="0">E8*G8</f>
        <v>0</v>
      </c>
      <c r="I8" s="35"/>
    </row>
    <row r="9" spans="2:9" x14ac:dyDescent="0.25">
      <c r="B9" s="52"/>
      <c r="C9" s="76"/>
      <c r="D9" s="3" t="s">
        <v>2</v>
      </c>
      <c r="E9" s="2">
        <v>6000</v>
      </c>
      <c r="F9" s="3" t="s">
        <v>5</v>
      </c>
      <c r="G9" s="37">
        <v>0</v>
      </c>
      <c r="H9" s="54">
        <f t="shared" si="0"/>
        <v>0</v>
      </c>
      <c r="I9" s="35"/>
    </row>
    <row r="10" spans="2:9" x14ac:dyDescent="0.25">
      <c r="B10" s="52"/>
      <c r="C10" s="76"/>
      <c r="D10" s="3" t="s">
        <v>3</v>
      </c>
      <c r="E10" s="2">
        <v>5000</v>
      </c>
      <c r="F10" s="3" t="s">
        <v>5</v>
      </c>
      <c r="G10" s="37">
        <v>0</v>
      </c>
      <c r="H10" s="54">
        <f t="shared" si="0"/>
        <v>0</v>
      </c>
      <c r="I10" s="35"/>
    </row>
    <row r="11" spans="2:9" ht="15.75" thickBot="1" x14ac:dyDescent="0.3">
      <c r="B11" s="52"/>
      <c r="C11" s="77"/>
      <c r="D11" s="41" t="s">
        <v>4</v>
      </c>
      <c r="E11" s="16">
        <v>130</v>
      </c>
      <c r="F11" s="17" t="s">
        <v>24</v>
      </c>
      <c r="G11" s="38">
        <v>0</v>
      </c>
      <c r="H11" s="54">
        <f t="shared" si="0"/>
        <v>0</v>
      </c>
      <c r="I11" s="35"/>
    </row>
    <row r="12" spans="2:9" ht="16.5" thickTop="1" thickBot="1" x14ac:dyDescent="0.3">
      <c r="B12" s="52"/>
      <c r="H12" s="54">
        <f>IF(SUM(H6:H11)=0,0,SUM(H6:H11)+E5)</f>
        <v>0</v>
      </c>
      <c r="I12" s="35"/>
    </row>
    <row r="13" spans="2:9" ht="17.25" thickTop="1" thickBot="1" x14ac:dyDescent="0.3">
      <c r="B13" s="52"/>
      <c r="C13" s="82" t="s">
        <v>29</v>
      </c>
      <c r="D13" s="83"/>
      <c r="E13" s="83"/>
      <c r="F13" s="84"/>
      <c r="H13" s="54"/>
      <c r="I13" s="35"/>
    </row>
    <row r="14" spans="2:9" ht="15" customHeight="1" thickTop="1" x14ac:dyDescent="0.25">
      <c r="B14" s="52"/>
      <c r="C14" s="69" t="s">
        <v>63</v>
      </c>
      <c r="D14" s="18" t="s">
        <v>12</v>
      </c>
      <c r="E14" s="19">
        <v>40000</v>
      </c>
      <c r="F14" s="20" t="s">
        <v>5</v>
      </c>
      <c r="G14" s="36">
        <v>0</v>
      </c>
      <c r="H14" s="54">
        <f>E14*G14</f>
        <v>0</v>
      </c>
      <c r="I14" s="35"/>
    </row>
    <row r="15" spans="2:9" x14ac:dyDescent="0.25">
      <c r="B15" s="52"/>
      <c r="C15" s="69"/>
      <c r="D15" s="5" t="s">
        <v>13</v>
      </c>
      <c r="E15" s="4">
        <v>50000</v>
      </c>
      <c r="F15" s="11" t="s">
        <v>5</v>
      </c>
      <c r="G15" s="37">
        <v>0</v>
      </c>
      <c r="H15" s="54">
        <f t="shared" ref="H15:H27" si="1">E15*G15</f>
        <v>0</v>
      </c>
      <c r="I15" s="35"/>
    </row>
    <row r="16" spans="2:9" x14ac:dyDescent="0.25">
      <c r="B16" s="52"/>
      <c r="C16" s="69"/>
      <c r="D16" s="5" t="s">
        <v>14</v>
      </c>
      <c r="E16" s="4">
        <v>58000</v>
      </c>
      <c r="F16" s="11" t="s">
        <v>5</v>
      </c>
      <c r="G16" s="37">
        <v>0</v>
      </c>
      <c r="H16" s="54">
        <f t="shared" si="1"/>
        <v>0</v>
      </c>
      <c r="I16" s="35"/>
    </row>
    <row r="17" spans="2:9" x14ac:dyDescent="0.25">
      <c r="B17" s="52"/>
      <c r="C17" s="69"/>
      <c r="D17" s="5" t="s">
        <v>15</v>
      </c>
      <c r="E17" s="4">
        <v>70000</v>
      </c>
      <c r="F17" s="11" t="s">
        <v>5</v>
      </c>
      <c r="G17" s="37">
        <v>0</v>
      </c>
      <c r="H17" s="54">
        <f t="shared" si="1"/>
        <v>0</v>
      </c>
      <c r="I17" s="35"/>
    </row>
    <row r="18" spans="2:9" x14ac:dyDescent="0.25">
      <c r="B18" s="52"/>
      <c r="C18" s="69"/>
      <c r="D18" s="7" t="s">
        <v>72</v>
      </c>
      <c r="E18" s="6">
        <v>12000</v>
      </c>
      <c r="F18" s="13" t="s">
        <v>5</v>
      </c>
      <c r="G18" s="37">
        <v>0</v>
      </c>
      <c r="H18" s="54">
        <f t="shared" si="1"/>
        <v>0</v>
      </c>
      <c r="I18" s="35"/>
    </row>
    <row r="19" spans="2:9" ht="30" x14ac:dyDescent="0.25">
      <c r="B19" s="52"/>
      <c r="C19" s="69" t="s">
        <v>6</v>
      </c>
      <c r="D19" s="42" t="s">
        <v>79</v>
      </c>
      <c r="E19" s="46">
        <v>30000</v>
      </c>
      <c r="F19" s="47" t="s">
        <v>5</v>
      </c>
      <c r="G19" s="43">
        <v>0</v>
      </c>
      <c r="H19" s="54">
        <f t="shared" si="1"/>
        <v>0</v>
      </c>
      <c r="I19" s="35"/>
    </row>
    <row r="20" spans="2:9" ht="15" customHeight="1" x14ac:dyDescent="0.25">
      <c r="B20" s="52"/>
      <c r="C20" s="69"/>
      <c r="D20" s="5" t="s">
        <v>0</v>
      </c>
      <c r="E20" s="4">
        <v>5000</v>
      </c>
      <c r="F20" s="11" t="s">
        <v>18</v>
      </c>
      <c r="G20" s="37">
        <v>0</v>
      </c>
      <c r="H20" s="54">
        <f t="shared" si="1"/>
        <v>0</v>
      </c>
      <c r="I20" s="35"/>
    </row>
    <row r="21" spans="2:9" x14ac:dyDescent="0.25">
      <c r="B21" s="52"/>
      <c r="C21" s="69"/>
      <c r="D21" s="5" t="s">
        <v>7</v>
      </c>
      <c r="E21" s="4">
        <v>400</v>
      </c>
      <c r="F21" s="11" t="s">
        <v>8</v>
      </c>
      <c r="G21" s="37">
        <v>0</v>
      </c>
      <c r="H21" s="54">
        <f t="shared" si="1"/>
        <v>0</v>
      </c>
      <c r="I21" s="35"/>
    </row>
    <row r="22" spans="2:9" x14ac:dyDescent="0.25">
      <c r="B22" s="52"/>
      <c r="C22" s="69"/>
      <c r="D22" s="5" t="s">
        <v>9</v>
      </c>
      <c r="E22" s="4">
        <v>2000</v>
      </c>
      <c r="F22" s="11" t="s">
        <v>5</v>
      </c>
      <c r="G22" s="37">
        <v>0</v>
      </c>
      <c r="H22" s="54">
        <f t="shared" si="1"/>
        <v>0</v>
      </c>
      <c r="I22" s="35"/>
    </row>
    <row r="23" spans="2:9" x14ac:dyDescent="0.25">
      <c r="B23" s="52"/>
      <c r="C23" s="69"/>
      <c r="D23" s="5" t="s">
        <v>10</v>
      </c>
      <c r="E23" s="4">
        <v>1000</v>
      </c>
      <c r="F23" s="11" t="s">
        <v>11</v>
      </c>
      <c r="G23" s="37">
        <v>0</v>
      </c>
      <c r="H23" s="54">
        <f t="shared" si="1"/>
        <v>0</v>
      </c>
      <c r="I23" s="35"/>
    </row>
    <row r="24" spans="2:9" x14ac:dyDescent="0.25">
      <c r="B24" s="52"/>
      <c r="C24" s="69"/>
      <c r="D24" s="5" t="s">
        <v>26</v>
      </c>
      <c r="E24" s="4">
        <v>20000</v>
      </c>
      <c r="F24" s="11" t="s">
        <v>5</v>
      </c>
      <c r="G24" s="37">
        <v>0</v>
      </c>
      <c r="H24" s="54">
        <f t="shared" si="1"/>
        <v>0</v>
      </c>
      <c r="I24" s="35"/>
    </row>
    <row r="25" spans="2:9" x14ac:dyDescent="0.25">
      <c r="B25" s="52"/>
      <c r="C25" s="69"/>
      <c r="D25" s="3" t="s">
        <v>27</v>
      </c>
      <c r="E25" s="2">
        <v>2800</v>
      </c>
      <c r="F25" s="3" t="s">
        <v>18</v>
      </c>
      <c r="G25" s="37">
        <v>0</v>
      </c>
      <c r="H25" s="54">
        <f t="shared" si="1"/>
        <v>0</v>
      </c>
      <c r="I25" s="35"/>
    </row>
    <row r="26" spans="2:9" x14ac:dyDescent="0.25">
      <c r="B26" s="52"/>
      <c r="C26" s="69"/>
      <c r="D26" s="3" t="s">
        <v>28</v>
      </c>
      <c r="E26" s="2">
        <v>2500</v>
      </c>
      <c r="F26" s="3" t="s">
        <v>18</v>
      </c>
      <c r="G26" s="37">
        <v>0</v>
      </c>
      <c r="H26" s="54">
        <f t="shared" si="1"/>
        <v>0</v>
      </c>
      <c r="I26" s="35"/>
    </row>
    <row r="27" spans="2:9" ht="15.75" thickBot="1" x14ac:dyDescent="0.3">
      <c r="B27" s="52"/>
      <c r="C27" s="70"/>
      <c r="D27" s="17" t="s">
        <v>25</v>
      </c>
      <c r="E27" s="16">
        <v>4200</v>
      </c>
      <c r="F27" s="17" t="s">
        <v>18</v>
      </c>
      <c r="G27" s="38">
        <v>0</v>
      </c>
      <c r="H27" s="54">
        <f t="shared" si="1"/>
        <v>0</v>
      </c>
      <c r="I27" s="35"/>
    </row>
    <row r="28" spans="2:9" ht="16.5" thickTop="1" thickBot="1" x14ac:dyDescent="0.3">
      <c r="B28" s="52"/>
      <c r="C28" s="55"/>
      <c r="G28" s="88" t="s">
        <v>84</v>
      </c>
      <c r="H28" s="54">
        <f>IF(SUM(H20:H27)=0,0,SUM(H20:H27)+E19)</f>
        <v>0</v>
      </c>
      <c r="I28" s="35"/>
    </row>
    <row r="29" spans="2:9" ht="17.25" thickTop="1" thickBot="1" x14ac:dyDescent="0.3">
      <c r="B29" s="52"/>
      <c r="C29" s="82" t="s">
        <v>35</v>
      </c>
      <c r="D29" s="83"/>
      <c r="E29" s="83"/>
      <c r="F29" s="84"/>
      <c r="G29" s="88" t="s">
        <v>84</v>
      </c>
      <c r="H29" s="54"/>
      <c r="I29" s="35"/>
    </row>
    <row r="30" spans="2:9" ht="15" customHeight="1" thickTop="1" x14ac:dyDescent="0.25">
      <c r="B30" s="52"/>
      <c r="C30" s="69" t="s">
        <v>52</v>
      </c>
      <c r="D30" s="10" t="s">
        <v>46</v>
      </c>
      <c r="E30" s="8">
        <v>18000</v>
      </c>
      <c r="F30" s="9" t="s">
        <v>5</v>
      </c>
      <c r="G30" s="36">
        <v>0</v>
      </c>
      <c r="H30" s="54">
        <f>E30*G30</f>
        <v>0</v>
      </c>
      <c r="I30" s="35"/>
    </row>
    <row r="31" spans="2:9" ht="15" customHeight="1" x14ac:dyDescent="0.25">
      <c r="B31" s="52"/>
      <c r="C31" s="69"/>
      <c r="D31" s="5" t="s">
        <v>30</v>
      </c>
      <c r="E31" s="4">
        <v>35000</v>
      </c>
      <c r="F31" s="11" t="s">
        <v>5</v>
      </c>
      <c r="G31" s="37">
        <v>0</v>
      </c>
      <c r="H31" s="54">
        <f t="shared" ref="H31:H67" si="2">E31*G31</f>
        <v>0</v>
      </c>
      <c r="I31" s="35"/>
    </row>
    <row r="32" spans="2:9" x14ac:dyDescent="0.25">
      <c r="B32" s="52"/>
      <c r="C32" s="69"/>
      <c r="D32" s="5" t="s">
        <v>31</v>
      </c>
      <c r="E32" s="4">
        <v>60000</v>
      </c>
      <c r="F32" s="11" t="s">
        <v>5</v>
      </c>
      <c r="G32" s="37">
        <v>0</v>
      </c>
      <c r="H32" s="54">
        <f t="shared" si="2"/>
        <v>0</v>
      </c>
      <c r="I32" s="35"/>
    </row>
    <row r="33" spans="2:9" x14ac:dyDescent="0.25">
      <c r="B33" s="52"/>
      <c r="C33" s="69"/>
      <c r="D33" s="5" t="s">
        <v>32</v>
      </c>
      <c r="E33" s="4">
        <v>22000</v>
      </c>
      <c r="F33" s="11" t="s">
        <v>5</v>
      </c>
      <c r="G33" s="37">
        <v>0</v>
      </c>
      <c r="H33" s="54">
        <f t="shared" si="2"/>
        <v>0</v>
      </c>
      <c r="I33" s="35"/>
    </row>
    <row r="34" spans="2:9" x14ac:dyDescent="0.25">
      <c r="B34" s="52"/>
      <c r="C34" s="69"/>
      <c r="D34" s="5" t="s">
        <v>33</v>
      </c>
      <c r="E34" s="4">
        <v>38000</v>
      </c>
      <c r="F34" s="11" t="s">
        <v>5</v>
      </c>
      <c r="G34" s="37">
        <v>0</v>
      </c>
      <c r="H34" s="54">
        <f t="shared" si="2"/>
        <v>0</v>
      </c>
      <c r="I34" s="35"/>
    </row>
    <row r="35" spans="2:9" x14ac:dyDescent="0.25">
      <c r="B35" s="52"/>
      <c r="C35" s="69"/>
      <c r="D35" s="5" t="s">
        <v>68</v>
      </c>
      <c r="E35" s="4">
        <v>12000</v>
      </c>
      <c r="F35" s="11" t="s">
        <v>5</v>
      </c>
      <c r="G35" s="37">
        <v>0</v>
      </c>
      <c r="H35" s="54">
        <f t="shared" si="2"/>
        <v>0</v>
      </c>
      <c r="I35" s="35"/>
    </row>
    <row r="36" spans="2:9" x14ac:dyDescent="0.25">
      <c r="B36" s="52"/>
      <c r="C36" s="69"/>
      <c r="D36" s="5" t="s">
        <v>16</v>
      </c>
      <c r="E36" s="4">
        <v>25000</v>
      </c>
      <c r="F36" s="11" t="s">
        <v>17</v>
      </c>
      <c r="G36" s="37">
        <v>0</v>
      </c>
      <c r="H36" s="54">
        <f>IF(G36=1,E36*1,IF(G36=0,0,(E36*1)+((G36-1)*20000)))</f>
        <v>0</v>
      </c>
      <c r="I36" s="35"/>
    </row>
    <row r="37" spans="2:9" x14ac:dyDescent="0.25">
      <c r="B37" s="52"/>
      <c r="C37" s="69"/>
      <c r="D37" s="5" t="s">
        <v>70</v>
      </c>
      <c r="E37" s="4">
        <v>10000</v>
      </c>
      <c r="F37" s="11" t="s">
        <v>18</v>
      </c>
      <c r="G37" s="37">
        <v>0</v>
      </c>
      <c r="H37" s="54">
        <f t="shared" si="2"/>
        <v>0</v>
      </c>
      <c r="I37" s="35"/>
    </row>
    <row r="38" spans="2:9" x14ac:dyDescent="0.25">
      <c r="B38" s="52"/>
      <c r="C38" s="69"/>
      <c r="D38" s="5" t="s">
        <v>69</v>
      </c>
      <c r="E38" s="4">
        <v>15000</v>
      </c>
      <c r="F38" s="11" t="s">
        <v>18</v>
      </c>
      <c r="G38" s="37">
        <v>0</v>
      </c>
      <c r="H38" s="54">
        <f t="shared" si="2"/>
        <v>0</v>
      </c>
      <c r="I38" s="35"/>
    </row>
    <row r="39" spans="2:9" x14ac:dyDescent="0.25">
      <c r="B39" s="52"/>
      <c r="C39" s="69"/>
      <c r="D39" s="5" t="s">
        <v>34</v>
      </c>
      <c r="E39" s="4">
        <v>11000</v>
      </c>
      <c r="F39" s="11" t="s">
        <v>18</v>
      </c>
      <c r="G39" s="37">
        <v>0</v>
      </c>
      <c r="H39" s="54">
        <f t="shared" si="2"/>
        <v>0</v>
      </c>
      <c r="I39" s="35"/>
    </row>
    <row r="40" spans="2:9" x14ac:dyDescent="0.25">
      <c r="B40" s="52"/>
      <c r="C40" s="69"/>
      <c r="D40" s="5" t="s">
        <v>71</v>
      </c>
      <c r="E40" s="4">
        <v>10000</v>
      </c>
      <c r="F40" s="11" t="s">
        <v>18</v>
      </c>
      <c r="G40" s="37">
        <v>0</v>
      </c>
      <c r="H40" s="54">
        <f t="shared" si="2"/>
        <v>0</v>
      </c>
      <c r="I40" s="35"/>
    </row>
    <row r="41" spans="2:9" x14ac:dyDescent="0.25">
      <c r="B41" s="52"/>
      <c r="C41" s="69"/>
      <c r="D41" s="5" t="s">
        <v>36</v>
      </c>
      <c r="E41" s="4">
        <v>4500</v>
      </c>
      <c r="F41" s="11" t="s">
        <v>18</v>
      </c>
      <c r="G41" s="37">
        <v>0</v>
      </c>
      <c r="H41" s="54">
        <f t="shared" si="2"/>
        <v>0</v>
      </c>
      <c r="I41" s="35"/>
    </row>
    <row r="42" spans="2:9" x14ac:dyDescent="0.25">
      <c r="B42" s="52"/>
      <c r="C42" s="69"/>
      <c r="D42" s="5" t="s">
        <v>37</v>
      </c>
      <c r="E42" s="4">
        <v>1800</v>
      </c>
      <c r="F42" s="11" t="s">
        <v>18</v>
      </c>
      <c r="G42" s="37">
        <v>0</v>
      </c>
      <c r="H42" s="54">
        <f t="shared" si="2"/>
        <v>0</v>
      </c>
      <c r="I42" s="35"/>
    </row>
    <row r="43" spans="2:9" x14ac:dyDescent="0.25">
      <c r="B43" s="52"/>
      <c r="C43" s="69"/>
      <c r="D43" s="5" t="s">
        <v>38</v>
      </c>
      <c r="E43" s="4">
        <v>5800</v>
      </c>
      <c r="F43" s="11" t="s">
        <v>18</v>
      </c>
      <c r="G43" s="37">
        <v>0</v>
      </c>
      <c r="H43" s="54">
        <f t="shared" si="2"/>
        <v>0</v>
      </c>
      <c r="I43" s="35"/>
    </row>
    <row r="44" spans="2:9" x14ac:dyDescent="0.25">
      <c r="B44" s="52"/>
      <c r="C44" s="69"/>
      <c r="D44" s="5" t="s">
        <v>39</v>
      </c>
      <c r="E44" s="4">
        <v>1200</v>
      </c>
      <c r="F44" s="11" t="s">
        <v>18</v>
      </c>
      <c r="G44" s="37">
        <v>0</v>
      </c>
      <c r="H44" s="54">
        <f t="shared" si="2"/>
        <v>0</v>
      </c>
      <c r="I44" s="35"/>
    </row>
    <row r="45" spans="2:9" x14ac:dyDescent="0.25">
      <c r="B45" s="52"/>
      <c r="C45" s="69"/>
      <c r="D45" s="5" t="s">
        <v>40</v>
      </c>
      <c r="E45" s="4">
        <v>1000</v>
      </c>
      <c r="F45" s="11" t="s">
        <v>18</v>
      </c>
      <c r="G45" s="37">
        <v>0</v>
      </c>
      <c r="H45" s="54">
        <f t="shared" si="2"/>
        <v>0</v>
      </c>
      <c r="I45" s="35"/>
    </row>
    <row r="46" spans="2:9" x14ac:dyDescent="0.25">
      <c r="B46" s="52"/>
      <c r="C46" s="69"/>
      <c r="D46" s="5" t="s">
        <v>41</v>
      </c>
      <c r="E46" s="4">
        <v>18000</v>
      </c>
      <c r="F46" s="11" t="s">
        <v>18</v>
      </c>
      <c r="G46" s="37">
        <v>0</v>
      </c>
      <c r="H46" s="54">
        <f t="shared" si="2"/>
        <v>0</v>
      </c>
      <c r="I46" s="35"/>
    </row>
    <row r="47" spans="2:9" x14ac:dyDescent="0.25">
      <c r="B47" s="52"/>
      <c r="C47" s="69"/>
      <c r="D47" s="5" t="s">
        <v>42</v>
      </c>
      <c r="E47" s="4">
        <v>7000</v>
      </c>
      <c r="F47" s="11" t="s">
        <v>18</v>
      </c>
      <c r="G47" s="37">
        <v>0</v>
      </c>
      <c r="H47" s="54">
        <f t="shared" si="2"/>
        <v>0</v>
      </c>
      <c r="I47" s="35"/>
    </row>
    <row r="48" spans="2:9" x14ac:dyDescent="0.25">
      <c r="B48" s="52"/>
      <c r="C48" s="69"/>
      <c r="D48" s="5" t="s">
        <v>43</v>
      </c>
      <c r="E48" s="4">
        <v>22000</v>
      </c>
      <c r="F48" s="11" t="s">
        <v>18</v>
      </c>
      <c r="G48" s="37">
        <v>0</v>
      </c>
      <c r="H48" s="54">
        <f t="shared" si="2"/>
        <v>0</v>
      </c>
      <c r="I48" s="35"/>
    </row>
    <row r="49" spans="2:9" x14ac:dyDescent="0.25">
      <c r="B49" s="52"/>
      <c r="C49" s="69"/>
      <c r="D49" s="5" t="s">
        <v>44</v>
      </c>
      <c r="E49" s="4">
        <v>22000</v>
      </c>
      <c r="F49" s="11" t="s">
        <v>18</v>
      </c>
      <c r="G49" s="37">
        <v>0</v>
      </c>
      <c r="H49" s="54">
        <f t="shared" si="2"/>
        <v>0</v>
      </c>
      <c r="I49" s="35"/>
    </row>
    <row r="50" spans="2:9" x14ac:dyDescent="0.25">
      <c r="B50" s="52"/>
      <c r="C50" s="69"/>
      <c r="D50" s="5" t="s">
        <v>45</v>
      </c>
      <c r="E50" s="4">
        <v>35000</v>
      </c>
      <c r="F50" s="11" t="s">
        <v>18</v>
      </c>
      <c r="G50" s="37">
        <v>0</v>
      </c>
      <c r="H50" s="54">
        <f t="shared" si="2"/>
        <v>0</v>
      </c>
      <c r="I50" s="35"/>
    </row>
    <row r="51" spans="2:9" x14ac:dyDescent="0.25">
      <c r="B51" s="52"/>
      <c r="C51" s="69"/>
      <c r="D51" s="5" t="s">
        <v>75</v>
      </c>
      <c r="E51" s="4">
        <v>18500</v>
      </c>
      <c r="F51" s="11" t="s">
        <v>18</v>
      </c>
      <c r="G51" s="37">
        <v>0</v>
      </c>
      <c r="H51" s="54">
        <f t="shared" si="2"/>
        <v>0</v>
      </c>
      <c r="I51" s="35"/>
    </row>
    <row r="52" spans="2:9" x14ac:dyDescent="0.25">
      <c r="B52" s="52"/>
      <c r="C52" s="69"/>
      <c r="D52" t="s">
        <v>76</v>
      </c>
      <c r="E52" s="4">
        <v>20500</v>
      </c>
      <c r="F52" s="11" t="s">
        <v>18</v>
      </c>
      <c r="G52" s="37">
        <v>0</v>
      </c>
      <c r="H52" s="54">
        <f t="shared" si="2"/>
        <v>0</v>
      </c>
      <c r="I52" s="35"/>
    </row>
    <row r="53" spans="2:9" x14ac:dyDescent="0.25">
      <c r="B53" s="52"/>
      <c r="C53" s="69"/>
      <c r="D53" t="s">
        <v>77</v>
      </c>
      <c r="E53" s="4">
        <v>22800</v>
      </c>
      <c r="F53" s="11" t="s">
        <v>18</v>
      </c>
      <c r="G53" s="37">
        <v>0</v>
      </c>
      <c r="H53" s="54">
        <f t="shared" si="2"/>
        <v>0</v>
      </c>
      <c r="I53" s="35"/>
    </row>
    <row r="54" spans="2:9" x14ac:dyDescent="0.25">
      <c r="B54" s="52"/>
      <c r="C54" s="69"/>
      <c r="D54" t="s">
        <v>78</v>
      </c>
      <c r="E54" s="4">
        <v>15000</v>
      </c>
      <c r="F54" s="11" t="s">
        <v>18</v>
      </c>
      <c r="G54" s="37">
        <v>0</v>
      </c>
      <c r="H54" s="54">
        <f t="shared" si="2"/>
        <v>0</v>
      </c>
      <c r="I54" s="35"/>
    </row>
    <row r="55" spans="2:9" x14ac:dyDescent="0.25">
      <c r="B55" s="52"/>
      <c r="C55" s="69"/>
      <c r="D55" t="s">
        <v>47</v>
      </c>
      <c r="E55" s="4">
        <v>5200</v>
      </c>
      <c r="F55" s="11" t="s">
        <v>18</v>
      </c>
      <c r="G55" s="37">
        <v>0</v>
      </c>
      <c r="H55" s="54">
        <f t="shared" si="2"/>
        <v>0</v>
      </c>
      <c r="I55" s="35"/>
    </row>
    <row r="56" spans="2:9" x14ac:dyDescent="0.25">
      <c r="B56" s="52"/>
      <c r="C56" s="69"/>
      <c r="D56" t="s">
        <v>48</v>
      </c>
      <c r="E56" s="4">
        <v>12000</v>
      </c>
      <c r="F56" s="11" t="s">
        <v>18</v>
      </c>
      <c r="G56" s="37">
        <v>0</v>
      </c>
      <c r="H56" s="54">
        <f t="shared" si="2"/>
        <v>0</v>
      </c>
      <c r="I56" s="35"/>
    </row>
    <row r="57" spans="2:9" x14ac:dyDescent="0.25">
      <c r="B57" s="52"/>
      <c r="C57" s="69"/>
      <c r="D57" s="56" t="s">
        <v>50</v>
      </c>
      <c r="E57" s="44">
        <v>300</v>
      </c>
      <c r="F57" s="45" t="s">
        <v>49</v>
      </c>
      <c r="G57" s="43">
        <v>0</v>
      </c>
      <c r="H57" s="54">
        <f t="shared" si="2"/>
        <v>0</v>
      </c>
      <c r="I57" s="35"/>
    </row>
    <row r="58" spans="2:9" x14ac:dyDescent="0.25">
      <c r="B58" s="52"/>
      <c r="C58" s="69"/>
      <c r="D58" t="s">
        <v>51</v>
      </c>
      <c r="E58" s="4">
        <v>6000</v>
      </c>
      <c r="F58" s="11" t="s">
        <v>18</v>
      </c>
      <c r="G58" s="37">
        <v>0</v>
      </c>
      <c r="H58" s="54">
        <f t="shared" si="2"/>
        <v>0</v>
      </c>
      <c r="I58" s="35"/>
    </row>
    <row r="59" spans="2:9" x14ac:dyDescent="0.25">
      <c r="B59" s="52"/>
      <c r="C59" s="69"/>
      <c r="D59" t="s">
        <v>58</v>
      </c>
      <c r="E59" s="4">
        <v>400</v>
      </c>
      <c r="F59" s="11" t="s">
        <v>18</v>
      </c>
      <c r="G59" s="37">
        <v>0</v>
      </c>
      <c r="H59" s="54">
        <f t="shared" si="2"/>
        <v>0</v>
      </c>
      <c r="I59" s="35"/>
    </row>
    <row r="60" spans="2:9" x14ac:dyDescent="0.25">
      <c r="B60" s="52"/>
      <c r="C60" s="69"/>
      <c r="D60" t="s">
        <v>59</v>
      </c>
      <c r="E60" s="4">
        <v>800</v>
      </c>
      <c r="F60" s="11" t="s">
        <v>18</v>
      </c>
      <c r="G60" s="37">
        <v>0</v>
      </c>
      <c r="H60" s="54">
        <f t="shared" si="2"/>
        <v>0</v>
      </c>
      <c r="I60" s="35"/>
    </row>
    <row r="61" spans="2:9" x14ac:dyDescent="0.25">
      <c r="B61" s="52"/>
      <c r="C61" s="69"/>
      <c r="D61" t="s">
        <v>60</v>
      </c>
      <c r="E61" s="4">
        <v>800</v>
      </c>
      <c r="F61" s="11" t="s">
        <v>54</v>
      </c>
      <c r="G61" s="37">
        <v>0</v>
      </c>
      <c r="H61" s="54">
        <f t="shared" si="2"/>
        <v>0</v>
      </c>
      <c r="I61" s="35"/>
    </row>
    <row r="62" spans="2:9" x14ac:dyDescent="0.25">
      <c r="B62" s="52"/>
      <c r="C62" s="69"/>
      <c r="D62" t="s">
        <v>61</v>
      </c>
      <c r="E62" s="4">
        <v>100</v>
      </c>
      <c r="F62" s="11" t="s">
        <v>54</v>
      </c>
      <c r="G62" s="37">
        <v>0</v>
      </c>
      <c r="H62" s="54">
        <f t="shared" si="2"/>
        <v>0</v>
      </c>
      <c r="I62" s="35"/>
    </row>
    <row r="63" spans="2:9" x14ac:dyDescent="0.25">
      <c r="B63" s="52"/>
      <c r="C63" s="69"/>
      <c r="D63" t="s">
        <v>62</v>
      </c>
      <c r="E63" s="4">
        <v>30</v>
      </c>
      <c r="F63" s="11" t="s">
        <v>54</v>
      </c>
      <c r="G63" s="37">
        <v>0</v>
      </c>
      <c r="H63" s="54">
        <f t="shared" si="2"/>
        <v>0</v>
      </c>
      <c r="I63" s="35"/>
    </row>
    <row r="64" spans="2:9" x14ac:dyDescent="0.25">
      <c r="B64" s="52"/>
      <c r="C64" s="69"/>
      <c r="D64" t="s">
        <v>53</v>
      </c>
      <c r="E64" s="4">
        <v>1200</v>
      </c>
      <c r="F64" s="11" t="s">
        <v>54</v>
      </c>
      <c r="G64" s="37">
        <v>0</v>
      </c>
      <c r="H64" s="54">
        <f t="shared" si="2"/>
        <v>0</v>
      </c>
      <c r="I64" s="35"/>
    </row>
    <row r="65" spans="2:9" x14ac:dyDescent="0.25">
      <c r="B65" s="52"/>
      <c r="C65" s="69"/>
      <c r="D65" t="s">
        <v>55</v>
      </c>
      <c r="E65" s="4">
        <v>4000</v>
      </c>
      <c r="F65" s="11" t="s">
        <v>18</v>
      </c>
      <c r="G65" s="37">
        <v>0</v>
      </c>
      <c r="H65" s="54">
        <f t="shared" si="2"/>
        <v>0</v>
      </c>
      <c r="I65" s="35"/>
    </row>
    <row r="66" spans="2:9" x14ac:dyDescent="0.25">
      <c r="B66" s="52"/>
      <c r="C66" s="69"/>
      <c r="D66" t="s">
        <v>56</v>
      </c>
      <c r="E66" s="4">
        <v>250</v>
      </c>
      <c r="F66" s="11" t="s">
        <v>18</v>
      </c>
      <c r="G66" s="37">
        <v>0</v>
      </c>
      <c r="H66" s="54">
        <f t="shared" si="2"/>
        <v>0</v>
      </c>
      <c r="I66" s="35"/>
    </row>
    <row r="67" spans="2:9" ht="15.75" thickBot="1" x14ac:dyDescent="0.3">
      <c r="B67" s="52"/>
      <c r="C67" s="70"/>
      <c r="D67" s="21" t="s">
        <v>57</v>
      </c>
      <c r="E67" s="22">
        <v>1300</v>
      </c>
      <c r="F67" s="23" t="s">
        <v>54</v>
      </c>
      <c r="G67" s="38">
        <v>0</v>
      </c>
      <c r="H67" s="54">
        <f t="shared" si="2"/>
        <v>0</v>
      </c>
      <c r="I67" s="35"/>
    </row>
    <row r="68" spans="2:9" ht="16.5" thickTop="1" thickBot="1" x14ac:dyDescent="0.3">
      <c r="B68" s="52"/>
      <c r="G68" s="88" t="s">
        <v>84</v>
      </c>
      <c r="H68" s="54"/>
      <c r="I68" s="35"/>
    </row>
    <row r="69" spans="2:9" ht="15.75" customHeight="1" thickTop="1" x14ac:dyDescent="0.25">
      <c r="B69" s="52"/>
      <c r="C69" s="85" t="s">
        <v>19</v>
      </c>
      <c r="D69" s="24" t="s">
        <v>20</v>
      </c>
      <c r="E69" s="25">
        <v>6500</v>
      </c>
      <c r="F69" s="26" t="s">
        <v>5</v>
      </c>
      <c r="G69" s="36">
        <v>0</v>
      </c>
      <c r="H69" s="54">
        <f>E69*G69</f>
        <v>0</v>
      </c>
      <c r="I69" s="35"/>
    </row>
    <row r="70" spans="2:9" x14ac:dyDescent="0.25">
      <c r="B70" s="52"/>
      <c r="C70" s="86"/>
      <c r="D70" s="5" t="s">
        <v>21</v>
      </c>
      <c r="E70" s="4">
        <v>9500</v>
      </c>
      <c r="F70" s="57" t="s">
        <v>5</v>
      </c>
      <c r="G70" s="37">
        <v>0</v>
      </c>
      <c r="H70" s="54">
        <f t="shared" ref="H70:H72" si="3">E70*G70</f>
        <v>0</v>
      </c>
      <c r="I70" s="35"/>
    </row>
    <row r="71" spans="2:9" x14ac:dyDescent="0.25">
      <c r="B71" s="52"/>
      <c r="C71" s="86"/>
      <c r="D71" s="57" t="s">
        <v>22</v>
      </c>
      <c r="E71" s="32">
        <v>21500</v>
      </c>
      <c r="F71" s="11" t="s">
        <v>5</v>
      </c>
      <c r="G71" s="39">
        <v>0</v>
      </c>
      <c r="H71" s="54">
        <f t="shared" si="3"/>
        <v>0</v>
      </c>
      <c r="I71" s="35"/>
    </row>
    <row r="72" spans="2:9" ht="15.75" thickBot="1" x14ac:dyDescent="0.3">
      <c r="B72" s="52"/>
      <c r="C72" s="87"/>
      <c r="D72" s="23" t="s">
        <v>80</v>
      </c>
      <c r="E72" s="33">
        <v>22800</v>
      </c>
      <c r="F72" s="23" t="s">
        <v>5</v>
      </c>
      <c r="G72" s="40">
        <v>0</v>
      </c>
      <c r="H72" s="54">
        <f t="shared" si="3"/>
        <v>0</v>
      </c>
      <c r="I72" s="35"/>
    </row>
    <row r="73" spans="2:9" ht="16.5" thickTop="1" thickBot="1" x14ac:dyDescent="0.3">
      <c r="B73" s="52"/>
      <c r="C73" s="58"/>
      <c r="D73" s="57"/>
      <c r="E73" s="57"/>
      <c r="F73" s="57"/>
      <c r="H73" s="54"/>
      <c r="I73" s="35"/>
    </row>
    <row r="74" spans="2:9" ht="16.5" thickTop="1" thickBot="1" x14ac:dyDescent="0.3">
      <c r="B74" s="52"/>
      <c r="C74" s="58"/>
      <c r="D74" s="27" t="s">
        <v>73</v>
      </c>
      <c r="E74" s="28">
        <f>SUM(H30:H67)*0.05</f>
        <v>0</v>
      </c>
      <c r="F74" s="78" t="s">
        <v>74</v>
      </c>
      <c r="G74" s="79"/>
      <c r="H74" s="54"/>
      <c r="I74" s="35"/>
    </row>
    <row r="75" spans="2:9" ht="15.75" thickTop="1" x14ac:dyDescent="0.25">
      <c r="B75" s="52"/>
      <c r="E75" s="59">
        <f>SUM(H30:H67)+SUM(H69:H72)+H28+H12+SUM(H14:H18)</f>
        <v>0</v>
      </c>
      <c r="H75" s="53"/>
    </row>
    <row r="76" spans="2:9" ht="31.5" customHeight="1" x14ac:dyDescent="0.25">
      <c r="B76" s="52"/>
      <c r="D76" s="68" t="s">
        <v>81</v>
      </c>
      <c r="E76" s="68"/>
      <c r="F76" s="68"/>
      <c r="G76" s="68"/>
      <c r="H76" s="53"/>
    </row>
    <row r="77" spans="2:9" x14ac:dyDescent="0.25">
      <c r="B77" s="52"/>
      <c r="E77" s="59"/>
      <c r="H77" s="53"/>
    </row>
    <row r="78" spans="2:9" ht="21" x14ac:dyDescent="0.35">
      <c r="B78" s="52"/>
      <c r="D78" s="60" t="s">
        <v>64</v>
      </c>
      <c r="E78" s="67">
        <f>SUM(E74+E75)</f>
        <v>0</v>
      </c>
      <c r="F78" s="67"/>
      <c r="G78" s="61"/>
      <c r="H78" s="53"/>
    </row>
    <row r="79" spans="2:9" x14ac:dyDescent="0.25">
      <c r="B79" s="52"/>
      <c r="D79" s="71" t="s">
        <v>82</v>
      </c>
      <c r="E79" s="71"/>
      <c r="F79" s="71"/>
      <c r="G79" s="71"/>
      <c r="H79" s="53"/>
    </row>
    <row r="80" spans="2:9" ht="20.25" customHeight="1" thickBot="1" x14ac:dyDescent="0.3">
      <c r="B80" s="62"/>
      <c r="C80" s="63"/>
      <c r="D80" s="63"/>
      <c r="E80" s="63"/>
      <c r="F80" s="63"/>
      <c r="G80" s="64"/>
      <c r="H80" s="65"/>
    </row>
    <row r="81" ht="15.75" thickTop="1" x14ac:dyDescent="0.25"/>
  </sheetData>
  <sheetProtection algorithmName="SHA-512" hashValue="C1nCLh6CjeUXCBUdJ+KisGDc7A/gKL+VDRXx5hb1gHYXddifaFgR2MmcWE+sGwr4u+geIj0bNRLQrbjXj4Whtw==" saltValue="umCMysoMV0knc1HUBf2tlw==" spinCount="100000" sheet="1" objects="1" scenarios="1" formatCells="0" formatColumns="0" formatRows="0" insertColumns="0" insertRows="0" insertHyperlinks="0" deleteColumns="0" deleteRows="0" sort="0"/>
  <mergeCells count="14">
    <mergeCell ref="E78:F78"/>
    <mergeCell ref="D76:G76"/>
    <mergeCell ref="C30:C67"/>
    <mergeCell ref="D79:G79"/>
    <mergeCell ref="C3:D3"/>
    <mergeCell ref="E3:F3"/>
    <mergeCell ref="C14:C18"/>
    <mergeCell ref="C6:C11"/>
    <mergeCell ref="F74:G74"/>
    <mergeCell ref="C5:D5"/>
    <mergeCell ref="C13:F13"/>
    <mergeCell ref="C29:F29"/>
    <mergeCell ref="C19:C27"/>
    <mergeCell ref="C69:C72"/>
  </mergeCells>
  <pageMargins left="0.70866141732283472" right="0.70866141732283472" top="0.74803149606299213" bottom="0.74803149606299213" header="0.31496062992125984" footer="0.31496062992125984"/>
  <pageSetup paperSize="9" scale="52" orientation="portrait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Péter Farkas</dc:creator>
  <cp:lastModifiedBy>Management 005274</cp:lastModifiedBy>
  <cp:lastPrinted>2025-04-22T15:16:37Z</cp:lastPrinted>
  <dcterms:created xsi:type="dcterms:W3CDTF">2025-04-19T11:09:37Z</dcterms:created>
  <dcterms:modified xsi:type="dcterms:W3CDTF">2025-05-15T09:56:05Z</dcterms:modified>
</cp:coreProperties>
</file>